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mulation" sheetId="1" r:id="rId3"/>
    <sheet state="visible" name="Explanation" sheetId="2" r:id="rId4"/>
  </sheets>
  <definedNames/>
  <calcPr/>
</workbook>
</file>

<file path=xl/sharedStrings.xml><?xml version="1.0" encoding="utf-8"?>
<sst xmlns="http://schemas.openxmlformats.org/spreadsheetml/2006/main" count="44" uniqueCount="44">
  <si>
    <t>Projectile Motion Simulation</t>
  </si>
  <si>
    <t>Initial Parameters</t>
  </si>
  <si>
    <t>Parameters at time t</t>
  </si>
  <si>
    <t>x-axis acceleration (m/s^2)</t>
  </si>
  <si>
    <t>ax = 0</t>
  </si>
  <si>
    <t>y-axis acceleration (m/s^2)</t>
  </si>
  <si>
    <t>ay = -g = -9.8</t>
  </si>
  <si>
    <t>initial velocity (m/s)</t>
  </si>
  <si>
    <t>v{0}</t>
  </si>
  <si>
    <t>initial launch angle (radian)</t>
  </si>
  <si>
    <t>theta</t>
  </si>
  <si>
    <t>initial x-axis velocity (m/s)</t>
  </si>
  <si>
    <t>vx{0} = v{0} * cos(theta)</t>
  </si>
  <si>
    <t>x-axis velocity at time t (m/s)</t>
  </si>
  <si>
    <t>vx{t} = v{0}</t>
  </si>
  <si>
    <t>initial y-axis velocity (m/s)</t>
  </si>
  <si>
    <t>vy{0} = v{0} * sin(theta)</t>
  </si>
  <si>
    <t>y-axis velocity at time t (m/s)</t>
  </si>
  <si>
    <t>vy{t} = v{0}*sin(theta) - g*t</t>
  </si>
  <si>
    <t>intial x-axis coordinate (m)</t>
  </si>
  <si>
    <t>x{0} = 0</t>
  </si>
  <si>
    <t>x-axis coordinate at time t (m)</t>
  </si>
  <si>
    <t>x{t} = v{0} * t * cos(theta)</t>
  </si>
  <si>
    <t>intial y-axis coordinate (m)</t>
  </si>
  <si>
    <t>y{0} = 0</t>
  </si>
  <si>
    <t>y-axis coordinate at time t (m)</t>
  </si>
  <si>
    <t>y{t} = v{0} * t * sin(theta) - 0.5*g*t^2</t>
  </si>
  <si>
    <t>source: wikipedia</t>
  </si>
  <si>
    <t>Parameters</t>
  </si>
  <si>
    <t>Enter values at blue cells</t>
  </si>
  <si>
    <t>v{0} (m/s)</t>
  </si>
  <si>
    <t>theta (radian)</t>
  </si>
  <si>
    <t>(degree)</t>
  </si>
  <si>
    <t>g (m/s^2)</t>
  </si>
  <si>
    <t>vx{0} (m/s)</t>
  </si>
  <si>
    <t>vy{0} (m/s)</t>
  </si>
  <si>
    <t>x{0} (m)</t>
  </si>
  <si>
    <t>y{0} (m)</t>
  </si>
  <si>
    <t>Simulation</t>
  </si>
  <si>
    <t>t (s)</t>
  </si>
  <si>
    <t>vx{t} (m/s)</t>
  </si>
  <si>
    <t>vy{t} (m/s)</t>
  </si>
  <si>
    <t>x{t} (m)</t>
  </si>
  <si>
    <t>y{t} (m)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</si>
</sst>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0"/>
    <numFmt numFmtId="165" formatCode="0.000"/>
  </numFmts>
  <fonts count="4">
    <font>
      <sz val="10.0"/>
      <color rgb="FF000000"/>
      <name val="Arial"/>
    </font>
    <font>
      <b/>
      <u/>
    </font>
    <font>
      <b/>
    </font>
    <font/>
  </fonts>
  <fills count="3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 shrinkToFit="0" wrapText="1"/>
    </xf>
    <xf borderId="0" fillId="0" fontId="3" numFmtId="0" xfId="0" applyAlignment="1" applyFont="1">
      <alignment readingOrder="0"/>
    </xf>
    <xf borderId="0" fillId="0" fontId="3" numFmtId="0" xfId="0" applyAlignment="1" applyFont="1">
      <alignment shrinkToFit="0" wrapText="1"/>
    </xf>
    <xf borderId="0" fillId="0" fontId="3" numFmtId="164" xfId="0" applyAlignment="1" applyFont="1" applyNumberFormat="1">
      <alignment readingOrder="0"/>
    </xf>
    <xf borderId="0" fillId="2" fontId="3" numFmtId="164" xfId="0" applyAlignment="1" applyFill="1" applyFont="1" applyNumberFormat="1">
      <alignment readingOrder="0"/>
    </xf>
    <xf borderId="0" fillId="0" fontId="3" numFmtId="164" xfId="0" applyFont="1" applyNumberFormat="1"/>
    <xf borderId="0" fillId="2" fontId="3" numFmtId="0" xfId="0" applyAlignment="1" applyFont="1">
      <alignment readingOrder="0"/>
    </xf>
    <xf borderId="0" fillId="0" fontId="3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t>Projectile Motion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tx>
            <c:strRef>
              <c:f>Simulation!$A$16</c:f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CC"/>
              </a:solidFill>
              <a:ln cmpd="sng">
                <a:solidFill>
                  <a:srgbClr val="3366CC"/>
                </a:solidFill>
              </a:ln>
            </c:spPr>
          </c:marker>
          <c:xVal>
            <c:numRef>
              <c:f>Simulation!$B$15:$AF$15</c:f>
            </c:numRef>
          </c:xVal>
          <c:yVal>
            <c:numRef>
              <c:f>Simulation!$B$16:$AF$16</c:f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4030166"/>
        <c:axId val="1654934943"/>
      </c:scatterChart>
      <c:valAx>
        <c:axId val="344030166"/>
        <c:scaling>
          <c:orientation val="minMax"/>
          <c:max val="5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/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>x{t} (m)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654934943"/>
      </c:valAx>
      <c:valAx>
        <c:axId val="1654934943"/>
        <c:scaling>
          <c:orientation val="minMax"/>
          <c:max val="3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/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t>y{t} (m)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34403016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1152525</xdr:colOff>
      <xdr:row>16</xdr:row>
      <xdr:rowOff>161925</xdr:rowOff>
    </xdr:from>
    <xdr:ext cx="5553075" cy="320040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8.14"/>
    <col customWidth="1" min="3" max="3" width="7.29"/>
    <col customWidth="1" min="4" max="4" width="7.57"/>
    <col customWidth="1" min="5" max="7" width="7.71"/>
    <col customWidth="1" min="8" max="8" width="7.57"/>
    <col customWidth="1" min="9" max="11" width="7.43"/>
    <col customWidth="1" min="12" max="12" width="7.14"/>
    <col customWidth="1" min="13" max="32" width="6.43"/>
  </cols>
  <sheetData>
    <row r="1">
      <c r="A1" s="1" t="s">
        <v>28</v>
      </c>
      <c r="B1" s="5" t="s">
        <v>29</v>
      </c>
    </row>
    <row r="2">
      <c r="A2" s="3" t="s">
        <v>30</v>
      </c>
      <c r="B2" s="6">
        <v>6.0</v>
      </c>
    </row>
    <row r="3">
      <c r="A3" s="3" t="s">
        <v>31</v>
      </c>
      <c r="B3" s="7">
        <f>E3*2*PI()/360</f>
        <v>1.047197551</v>
      </c>
      <c r="D3" s="3" t="s">
        <v>32</v>
      </c>
      <c r="E3" s="8">
        <v>60.0</v>
      </c>
    </row>
    <row r="4">
      <c r="A4" s="3" t="s">
        <v>33</v>
      </c>
      <c r="B4" s="6">
        <v>9.8</v>
      </c>
    </row>
    <row r="5">
      <c r="A5" s="3" t="s">
        <v>34</v>
      </c>
      <c r="B5" s="7">
        <f>$B$2*cos($B$3)</f>
        <v>3</v>
      </c>
    </row>
    <row r="6">
      <c r="A6" s="3" t="s">
        <v>35</v>
      </c>
      <c r="B6" s="7">
        <f>$B$2*sin(B3)</f>
        <v>5.196152423</v>
      </c>
    </row>
    <row r="7">
      <c r="B7" s="7"/>
    </row>
    <row r="8">
      <c r="A8" s="3" t="s">
        <v>36</v>
      </c>
      <c r="B8" s="5">
        <v>0.0</v>
      </c>
    </row>
    <row r="9">
      <c r="A9" s="3" t="s">
        <v>37</v>
      </c>
      <c r="B9" s="5">
        <v>0.0</v>
      </c>
    </row>
    <row r="11">
      <c r="A11" s="1" t="s">
        <v>38</v>
      </c>
    </row>
    <row r="12">
      <c r="A12" s="3" t="s">
        <v>39</v>
      </c>
      <c r="B12" s="3">
        <v>0.0</v>
      </c>
      <c r="C12" s="3">
        <v>0.05</v>
      </c>
      <c r="D12" s="3">
        <v>0.1</v>
      </c>
      <c r="E12" s="3">
        <v>0.15</v>
      </c>
      <c r="F12" s="3">
        <v>0.2</v>
      </c>
      <c r="G12" s="3">
        <v>0.25</v>
      </c>
      <c r="H12" s="3">
        <v>0.3</v>
      </c>
      <c r="I12" s="3">
        <v>0.35</v>
      </c>
      <c r="J12" s="3">
        <v>0.4</v>
      </c>
      <c r="K12" s="3">
        <v>0.45</v>
      </c>
      <c r="L12" s="3">
        <v>0.5</v>
      </c>
      <c r="M12" s="3">
        <v>0.55</v>
      </c>
      <c r="N12" s="3">
        <v>0.6</v>
      </c>
      <c r="O12" s="3">
        <v>0.65</v>
      </c>
      <c r="P12" s="3">
        <v>0.7</v>
      </c>
      <c r="Q12" s="3">
        <v>0.75</v>
      </c>
      <c r="R12" s="3">
        <v>0.8</v>
      </c>
      <c r="S12" s="3">
        <v>0.85</v>
      </c>
      <c r="T12" s="3">
        <v>0.9</v>
      </c>
      <c r="U12" s="3">
        <v>0.95</v>
      </c>
      <c r="V12" s="3">
        <v>1.0</v>
      </c>
      <c r="W12" s="3">
        <v>1.05</v>
      </c>
      <c r="X12" s="3">
        <v>1.1</v>
      </c>
      <c r="Y12" s="3">
        <v>1.15</v>
      </c>
      <c r="Z12" s="3">
        <v>1.2</v>
      </c>
      <c r="AA12" s="3">
        <v>1.25</v>
      </c>
      <c r="AB12" s="3">
        <v>1.3</v>
      </c>
      <c r="AC12" s="3">
        <v>1.35</v>
      </c>
      <c r="AD12" s="3">
        <v>1.4</v>
      </c>
      <c r="AE12" s="3">
        <v>1.45</v>
      </c>
      <c r="AF12" s="3">
        <v>1.5</v>
      </c>
    </row>
    <row r="13">
      <c r="A13" s="3" t="s">
        <v>40</v>
      </c>
      <c r="B13" s="9">
        <f t="shared" ref="B13:B14" si="2">B5</f>
        <v>3</v>
      </c>
      <c r="C13" s="9">
        <f t="shared" ref="C13:AF13" si="1">B13</f>
        <v>3</v>
      </c>
      <c r="D13" s="9">
        <f t="shared" si="1"/>
        <v>3</v>
      </c>
      <c r="E13" s="9">
        <f t="shared" si="1"/>
        <v>3</v>
      </c>
      <c r="F13" s="9">
        <f t="shared" si="1"/>
        <v>3</v>
      </c>
      <c r="G13" s="9">
        <f t="shared" si="1"/>
        <v>3</v>
      </c>
      <c r="H13" s="9">
        <f t="shared" si="1"/>
        <v>3</v>
      </c>
      <c r="I13" s="9">
        <f t="shared" si="1"/>
        <v>3</v>
      </c>
      <c r="J13" s="9">
        <f t="shared" si="1"/>
        <v>3</v>
      </c>
      <c r="K13" s="9">
        <f t="shared" si="1"/>
        <v>3</v>
      </c>
      <c r="L13" s="9">
        <f t="shared" si="1"/>
        <v>3</v>
      </c>
      <c r="M13" s="9">
        <f t="shared" si="1"/>
        <v>3</v>
      </c>
      <c r="N13" s="9">
        <f t="shared" si="1"/>
        <v>3</v>
      </c>
      <c r="O13" s="9">
        <f t="shared" si="1"/>
        <v>3</v>
      </c>
      <c r="P13" s="9">
        <f t="shared" si="1"/>
        <v>3</v>
      </c>
      <c r="Q13" s="9">
        <f t="shared" si="1"/>
        <v>3</v>
      </c>
      <c r="R13" s="9">
        <f t="shared" si="1"/>
        <v>3</v>
      </c>
      <c r="S13" s="9">
        <f t="shared" si="1"/>
        <v>3</v>
      </c>
      <c r="T13" s="9">
        <f t="shared" si="1"/>
        <v>3</v>
      </c>
      <c r="U13" s="9">
        <f t="shared" si="1"/>
        <v>3</v>
      </c>
      <c r="V13" s="9">
        <f t="shared" si="1"/>
        <v>3</v>
      </c>
      <c r="W13" s="9">
        <f t="shared" si="1"/>
        <v>3</v>
      </c>
      <c r="X13" s="9">
        <f t="shared" si="1"/>
        <v>3</v>
      </c>
      <c r="Y13" s="9">
        <f t="shared" si="1"/>
        <v>3</v>
      </c>
      <c r="Z13" s="9">
        <f t="shared" si="1"/>
        <v>3</v>
      </c>
      <c r="AA13" s="9">
        <f t="shared" si="1"/>
        <v>3</v>
      </c>
      <c r="AB13" s="9">
        <f t="shared" si="1"/>
        <v>3</v>
      </c>
      <c r="AC13" s="9">
        <f t="shared" si="1"/>
        <v>3</v>
      </c>
      <c r="AD13" s="9">
        <f t="shared" si="1"/>
        <v>3</v>
      </c>
      <c r="AE13" s="9">
        <f t="shared" si="1"/>
        <v>3</v>
      </c>
      <c r="AF13" s="9">
        <f t="shared" si="1"/>
        <v>3</v>
      </c>
    </row>
    <row r="14">
      <c r="A14" s="3" t="s">
        <v>41</v>
      </c>
      <c r="B14" s="9">
        <f t="shared" si="2"/>
        <v>5.196152423</v>
      </c>
      <c r="C14" s="9">
        <f t="shared" ref="C14:AF14" si="3">$B$14-$B$4*(C12)</f>
        <v>4.706152423</v>
      </c>
      <c r="D14" s="9">
        <f t="shared" si="3"/>
        <v>4.216152423</v>
      </c>
      <c r="E14" s="9">
        <f t="shared" si="3"/>
        <v>3.726152423</v>
      </c>
      <c r="F14" s="9">
        <f t="shared" si="3"/>
        <v>3.236152423</v>
      </c>
      <c r="G14" s="9">
        <f t="shared" si="3"/>
        <v>2.746152423</v>
      </c>
      <c r="H14" s="9">
        <f t="shared" si="3"/>
        <v>2.256152423</v>
      </c>
      <c r="I14" s="9">
        <f t="shared" si="3"/>
        <v>1.766152423</v>
      </c>
      <c r="J14" s="9">
        <f t="shared" si="3"/>
        <v>1.276152423</v>
      </c>
      <c r="K14" s="9">
        <f t="shared" si="3"/>
        <v>0.7861524227</v>
      </c>
      <c r="L14" s="9">
        <f t="shared" si="3"/>
        <v>0.2961524227</v>
      </c>
      <c r="M14" s="9">
        <f t="shared" si="3"/>
        <v>-0.1938475773</v>
      </c>
      <c r="N14" s="9">
        <f t="shared" si="3"/>
        <v>-0.6838475773</v>
      </c>
      <c r="O14" s="9">
        <f t="shared" si="3"/>
        <v>-1.173847577</v>
      </c>
      <c r="P14" s="9">
        <f t="shared" si="3"/>
        <v>-1.663847577</v>
      </c>
      <c r="Q14" s="9">
        <f t="shared" si="3"/>
        <v>-2.153847577</v>
      </c>
      <c r="R14" s="9">
        <f t="shared" si="3"/>
        <v>-2.643847577</v>
      </c>
      <c r="S14" s="9">
        <f t="shared" si="3"/>
        <v>-3.133847577</v>
      </c>
      <c r="T14" s="9">
        <f t="shared" si="3"/>
        <v>-3.623847577</v>
      </c>
      <c r="U14" s="9">
        <f t="shared" si="3"/>
        <v>-4.113847577</v>
      </c>
      <c r="V14" s="9">
        <f t="shared" si="3"/>
        <v>-4.603847577</v>
      </c>
      <c r="W14" s="9">
        <f t="shared" si="3"/>
        <v>-5.093847577</v>
      </c>
      <c r="X14" s="9">
        <f t="shared" si="3"/>
        <v>-5.583847577</v>
      </c>
      <c r="Y14" s="9">
        <f t="shared" si="3"/>
        <v>-6.073847577</v>
      </c>
      <c r="Z14" s="9">
        <f t="shared" si="3"/>
        <v>-6.563847577</v>
      </c>
      <c r="AA14" s="9">
        <f t="shared" si="3"/>
        <v>-7.053847577</v>
      </c>
      <c r="AB14" s="9">
        <f t="shared" si="3"/>
        <v>-7.543847577</v>
      </c>
      <c r="AC14" s="9">
        <f t="shared" si="3"/>
        <v>-8.033847577</v>
      </c>
      <c r="AD14" s="9">
        <f t="shared" si="3"/>
        <v>-8.523847577</v>
      </c>
      <c r="AE14" s="9">
        <f t="shared" si="3"/>
        <v>-9.013847577</v>
      </c>
      <c r="AF14" s="9">
        <f t="shared" si="3"/>
        <v>-9.503847577</v>
      </c>
    </row>
    <row r="15">
      <c r="A15" s="3" t="s">
        <v>42</v>
      </c>
      <c r="B15" s="9">
        <f t="shared" ref="B15:B16" si="5">B8</f>
        <v>0</v>
      </c>
      <c r="C15" s="9">
        <f t="shared" ref="C15:AF15" si="4">$B$2 * C12 * cos($B$3)</f>
        <v>0.15</v>
      </c>
      <c r="D15" s="9">
        <f t="shared" si="4"/>
        <v>0.3</v>
      </c>
      <c r="E15" s="9">
        <f t="shared" si="4"/>
        <v>0.45</v>
      </c>
      <c r="F15" s="9">
        <f t="shared" si="4"/>
        <v>0.6</v>
      </c>
      <c r="G15" s="9">
        <f t="shared" si="4"/>
        <v>0.75</v>
      </c>
      <c r="H15" s="9">
        <f t="shared" si="4"/>
        <v>0.9</v>
      </c>
      <c r="I15" s="9">
        <f t="shared" si="4"/>
        <v>1.05</v>
      </c>
      <c r="J15" s="9">
        <f t="shared" si="4"/>
        <v>1.2</v>
      </c>
      <c r="K15" s="9">
        <f t="shared" si="4"/>
        <v>1.35</v>
      </c>
      <c r="L15" s="9">
        <f t="shared" si="4"/>
        <v>1.5</v>
      </c>
      <c r="M15" s="9">
        <f t="shared" si="4"/>
        <v>1.65</v>
      </c>
      <c r="N15" s="9">
        <f t="shared" si="4"/>
        <v>1.8</v>
      </c>
      <c r="O15" s="9">
        <f t="shared" si="4"/>
        <v>1.95</v>
      </c>
      <c r="P15" s="9">
        <f t="shared" si="4"/>
        <v>2.1</v>
      </c>
      <c r="Q15" s="9">
        <f t="shared" si="4"/>
        <v>2.25</v>
      </c>
      <c r="R15" s="9">
        <f t="shared" si="4"/>
        <v>2.4</v>
      </c>
      <c r="S15" s="9">
        <f t="shared" si="4"/>
        <v>2.55</v>
      </c>
      <c r="T15" s="9">
        <f t="shared" si="4"/>
        <v>2.7</v>
      </c>
      <c r="U15" s="9">
        <f t="shared" si="4"/>
        <v>2.85</v>
      </c>
      <c r="V15" s="9">
        <f t="shared" si="4"/>
        <v>3</v>
      </c>
      <c r="W15" s="9">
        <f t="shared" si="4"/>
        <v>3.15</v>
      </c>
      <c r="X15" s="9">
        <f t="shared" si="4"/>
        <v>3.3</v>
      </c>
      <c r="Y15" s="9">
        <f t="shared" si="4"/>
        <v>3.45</v>
      </c>
      <c r="Z15" s="9">
        <f t="shared" si="4"/>
        <v>3.6</v>
      </c>
      <c r="AA15" s="9">
        <f t="shared" si="4"/>
        <v>3.75</v>
      </c>
      <c r="AB15" s="9">
        <f t="shared" si="4"/>
        <v>3.9</v>
      </c>
      <c r="AC15" s="9">
        <f t="shared" si="4"/>
        <v>4.05</v>
      </c>
      <c r="AD15" s="9">
        <f t="shared" si="4"/>
        <v>4.2</v>
      </c>
      <c r="AE15" s="9">
        <f t="shared" si="4"/>
        <v>4.35</v>
      </c>
      <c r="AF15" s="9">
        <f t="shared" si="4"/>
        <v>4.5</v>
      </c>
    </row>
    <row r="16">
      <c r="A16" s="3" t="s">
        <v>43</v>
      </c>
      <c r="B16" s="9">
        <f t="shared" si="5"/>
        <v>0</v>
      </c>
      <c r="C16" s="9">
        <f t="shared" ref="C16:AF16" si="6">MAX(0,$B$2*C12*sin($B$3)-0.5*$B$4*C12^2)</f>
        <v>0.2475576211</v>
      </c>
      <c r="D16" s="9">
        <f t="shared" si="6"/>
        <v>0.4706152423</v>
      </c>
      <c r="E16" s="9">
        <f t="shared" si="6"/>
        <v>0.6691728634</v>
      </c>
      <c r="F16" s="9">
        <f t="shared" si="6"/>
        <v>0.8432304845</v>
      </c>
      <c r="G16" s="9">
        <f t="shared" si="6"/>
        <v>0.9927881057</v>
      </c>
      <c r="H16" s="9">
        <f t="shared" si="6"/>
        <v>1.117845727</v>
      </c>
      <c r="I16" s="9">
        <f t="shared" si="6"/>
        <v>1.218403348</v>
      </c>
      <c r="J16" s="9">
        <f t="shared" si="6"/>
        <v>1.294460969</v>
      </c>
      <c r="K16" s="9">
        <f t="shared" si="6"/>
        <v>1.34601859</v>
      </c>
      <c r="L16" s="9">
        <f t="shared" si="6"/>
        <v>1.373076211</v>
      </c>
      <c r="M16" s="9">
        <f t="shared" si="6"/>
        <v>1.375633832</v>
      </c>
      <c r="N16" s="9">
        <f t="shared" si="6"/>
        <v>1.353691454</v>
      </c>
      <c r="O16" s="9">
        <f t="shared" si="6"/>
        <v>1.307249075</v>
      </c>
      <c r="P16" s="9">
        <f t="shared" si="6"/>
        <v>1.236306696</v>
      </c>
      <c r="Q16" s="9">
        <f t="shared" si="6"/>
        <v>1.140864317</v>
      </c>
      <c r="R16" s="9">
        <f t="shared" si="6"/>
        <v>1.020921938</v>
      </c>
      <c r="S16" s="9">
        <f t="shared" si="6"/>
        <v>0.8764795593</v>
      </c>
      <c r="T16" s="9">
        <f t="shared" si="6"/>
        <v>0.7075371804</v>
      </c>
      <c r="U16" s="9">
        <f t="shared" si="6"/>
        <v>0.5140948016</v>
      </c>
      <c r="V16" s="9">
        <f t="shared" si="6"/>
        <v>0.2961524227</v>
      </c>
      <c r="W16" s="9">
        <f t="shared" si="6"/>
        <v>0.05371004384</v>
      </c>
      <c r="X16" s="9">
        <f t="shared" si="6"/>
        <v>0</v>
      </c>
      <c r="Y16" s="9">
        <f t="shared" si="6"/>
        <v>0</v>
      </c>
      <c r="Z16" s="9">
        <f t="shared" si="6"/>
        <v>0</v>
      </c>
      <c r="AA16" s="9">
        <f t="shared" si="6"/>
        <v>0</v>
      </c>
      <c r="AB16" s="9">
        <f t="shared" si="6"/>
        <v>0</v>
      </c>
      <c r="AC16" s="9">
        <f t="shared" si="6"/>
        <v>0</v>
      </c>
      <c r="AD16" s="9">
        <f t="shared" si="6"/>
        <v>0</v>
      </c>
      <c r="AE16" s="9">
        <f t="shared" si="6"/>
        <v>0</v>
      </c>
      <c r="AF16" s="9">
        <f t="shared" si="6"/>
        <v>0</v>
      </c>
    </row>
    <row r="28">
      <c r="A28" s="4"/>
    </row>
    <row r="29">
      <c r="A29" s="4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5" max="5" width="19.57"/>
  </cols>
  <sheetData>
    <row r="1">
      <c r="A1" s="1" t="s">
        <v>0</v>
      </c>
    </row>
    <row r="2">
      <c r="A2" s="2" t="s">
        <v>1</v>
      </c>
      <c r="B2" s="3"/>
      <c r="E2" s="2" t="s">
        <v>2</v>
      </c>
    </row>
    <row r="3">
      <c r="A3" s="2" t="s">
        <v>3</v>
      </c>
      <c r="B3" s="3" t="s">
        <v>4</v>
      </c>
      <c r="E3" s="4"/>
    </row>
    <row r="4">
      <c r="A4" s="2" t="s">
        <v>5</v>
      </c>
      <c r="B4" s="3" t="s">
        <v>6</v>
      </c>
      <c r="E4" s="4"/>
    </row>
    <row r="5">
      <c r="A5" s="2" t="s">
        <v>7</v>
      </c>
      <c r="B5" s="3" t="s">
        <v>8</v>
      </c>
      <c r="E5" s="4"/>
    </row>
    <row r="6">
      <c r="A6" s="2" t="s">
        <v>9</v>
      </c>
      <c r="B6" s="3" t="s">
        <v>10</v>
      </c>
      <c r="E6" s="4"/>
    </row>
    <row r="7">
      <c r="A7" s="2" t="s">
        <v>11</v>
      </c>
      <c r="B7" s="3" t="s">
        <v>12</v>
      </c>
      <c r="E7" s="2" t="s">
        <v>13</v>
      </c>
      <c r="F7" s="3" t="s">
        <v>14</v>
      </c>
    </row>
    <row r="8">
      <c r="A8" s="2" t="s">
        <v>15</v>
      </c>
      <c r="B8" s="3" t="s">
        <v>16</v>
      </c>
      <c r="E8" s="2" t="s">
        <v>17</v>
      </c>
      <c r="F8" s="3" t="s">
        <v>18</v>
      </c>
    </row>
    <row r="9">
      <c r="A9" s="2" t="s">
        <v>19</v>
      </c>
      <c r="B9" s="3" t="s">
        <v>20</v>
      </c>
      <c r="E9" s="2" t="s">
        <v>21</v>
      </c>
      <c r="F9" s="3" t="s">
        <v>22</v>
      </c>
    </row>
    <row r="10">
      <c r="A10" s="2" t="s">
        <v>23</v>
      </c>
      <c r="B10" s="3" t="s">
        <v>24</v>
      </c>
      <c r="E10" s="2" t="s">
        <v>25</v>
      </c>
      <c r="F10" s="3" t="s">
        <v>26</v>
      </c>
    </row>
    <row r="13">
      <c r="A13" s="3" t="s">
        <v>27</v>
      </c>
    </row>
  </sheetData>
  <drawing r:id="rId1"/>
</worksheet>
</file>